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WB Calcs" sheetId="2" r:id="rId1"/>
    <sheet name="Sheet3" sheetId="3" r:id="rId2"/>
  </sheets>
  <definedNames>
    <definedName name="_xlnm.Print_Area" localSheetId="0">'WB Calcs'!$A$1:$I$51</definedName>
  </definedNames>
  <calcPr calcId="145621"/>
</workbook>
</file>

<file path=xl/calcChain.xml><?xml version="1.0" encoding="utf-8"?>
<calcChain xmlns="http://schemas.openxmlformats.org/spreadsheetml/2006/main">
  <c r="C41" i="2" l="1"/>
  <c r="D41" i="2"/>
  <c r="E41" i="2"/>
  <c r="C42" i="2"/>
  <c r="D42" i="2"/>
  <c r="E42" i="2"/>
  <c r="C43" i="2"/>
  <c r="D43" i="2"/>
  <c r="E43" i="2"/>
  <c r="C44" i="2"/>
  <c r="D44" i="2"/>
  <c r="E44" i="2"/>
  <c r="B42" i="2"/>
  <c r="B43" i="2"/>
  <c r="B44" i="2"/>
  <c r="B41" i="2"/>
  <c r="I37" i="2" l="1"/>
  <c r="I36" i="2"/>
  <c r="I35" i="2"/>
  <c r="I34" i="2"/>
  <c r="H37" i="2"/>
  <c r="H36" i="2"/>
  <c r="H35" i="2"/>
  <c r="H34" i="2"/>
  <c r="G37" i="2"/>
  <c r="G36" i="2"/>
  <c r="G35" i="2"/>
  <c r="G34" i="2"/>
  <c r="F37" i="2"/>
  <c r="F36" i="2"/>
  <c r="F35" i="2"/>
  <c r="F34" i="2"/>
  <c r="I30" i="2"/>
  <c r="I29" i="2"/>
  <c r="I28" i="2"/>
  <c r="I27" i="2"/>
  <c r="H30" i="2"/>
  <c r="H29" i="2"/>
  <c r="H28" i="2"/>
  <c r="H27" i="2"/>
  <c r="G30" i="2"/>
  <c r="G29" i="2"/>
  <c r="G28" i="2"/>
  <c r="G27" i="2"/>
  <c r="F30" i="2"/>
  <c r="F29" i="2"/>
  <c r="F28" i="2"/>
  <c r="G7" i="2"/>
  <c r="G8" i="2"/>
  <c r="G9" i="2"/>
  <c r="G10" i="2"/>
  <c r="G11" i="2"/>
  <c r="G12" i="2"/>
  <c r="G13" i="2"/>
  <c r="G6" i="2"/>
  <c r="F27" i="2" s="1"/>
  <c r="C21" i="2" l="1"/>
  <c r="C22" i="2"/>
  <c r="C23" i="2"/>
  <c r="B23" i="2"/>
  <c r="B22" i="2"/>
  <c r="B21" i="2"/>
  <c r="B20" i="2"/>
  <c r="C48" i="2" l="1"/>
  <c r="D48" i="2"/>
  <c r="E48" i="2"/>
  <c r="C49" i="2"/>
  <c r="D49" i="2"/>
  <c r="C50" i="2"/>
  <c r="D50" i="2"/>
  <c r="E50" i="2"/>
  <c r="C51" i="2"/>
  <c r="D51" i="2"/>
  <c r="E51" i="2"/>
  <c r="B51" i="2"/>
  <c r="B50" i="2"/>
  <c r="B48" i="2"/>
  <c r="B49" i="2" l="1"/>
  <c r="E49" i="2"/>
</calcChain>
</file>

<file path=xl/sharedStrings.xml><?xml version="1.0" encoding="utf-8"?>
<sst xmlns="http://schemas.openxmlformats.org/spreadsheetml/2006/main" count="74" uniqueCount="37">
  <si>
    <t>SN-01 LSC</t>
  </si>
  <si>
    <t>SN-02 LSC</t>
  </si>
  <si>
    <t>SN-01 DSI</t>
  </si>
  <si>
    <t>SN-02 DSI</t>
  </si>
  <si>
    <t>SN-01 Enhanced DSI</t>
  </si>
  <si>
    <t>SN-02 Enhanced DSI</t>
  </si>
  <si>
    <t>SN-01 Dry FGD</t>
  </si>
  <si>
    <t>SN-02 Dry FGD</t>
  </si>
  <si>
    <t>Baseline Emission Rate</t>
  </si>
  <si>
    <t>Controlled Emission Rate</t>
  </si>
  <si>
    <t>Average Cost Effectiveness</t>
  </si>
  <si>
    <t>LSC</t>
  </si>
  <si>
    <t>DSI</t>
  </si>
  <si>
    <t>Enhanced DSI</t>
  </si>
  <si>
    <t xml:space="preserve"> Dry FGD</t>
  </si>
  <si>
    <t>CACR</t>
  </si>
  <si>
    <t>Scenario</t>
  </si>
  <si>
    <t>UBPU</t>
  </si>
  <si>
    <t>HERC</t>
  </si>
  <si>
    <t>MING</t>
  </si>
  <si>
    <t>SDA</t>
  </si>
  <si>
    <t xml:space="preserve">LSC </t>
  </si>
  <si>
    <t>Unit 1</t>
  </si>
  <si>
    <t>Unit 2</t>
  </si>
  <si>
    <t>Improvement over Baseline (98th Percentile Impact)</t>
  </si>
  <si>
    <t>$ per deciview</t>
  </si>
  <si>
    <t>This cell style indicates calculated value</t>
  </si>
  <si>
    <t>This cell style indicates value provided by Entergy in August 18, 2017 Revised BART Analysis for White Bluff</t>
  </si>
  <si>
    <t>Capital Costs</t>
  </si>
  <si>
    <t>Annual O&amp;M Costs $(MM/yr)</t>
  </si>
  <si>
    <t>Annualized Capital Costs ($MM/yr)</t>
  </si>
  <si>
    <t>Average Cost-Effectiveness ($/ton)</t>
  </si>
  <si>
    <t>Incremental Cost-Effectiveness (v. LSC</t>
  </si>
  <si>
    <t>Average Incremental Cost-Effectiveness</t>
  </si>
  <si>
    <t>Average $ Per Deciview</t>
  </si>
  <si>
    <t>Total Annual Costs ($)</t>
  </si>
  <si>
    <t>Average Improvement over Baseline (98th Percentile Impact)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</si>
</sst>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7">
    <xf numFmtId="0" fontId="0" fillId="0" borderId="0" xfId="0"/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2" borderId="2" xfId="2" applyBorder="1" applyAlignment="1">
      <alignment horizontal="left"/>
    </xf>
    <xf numFmtId="0" fontId="2" fillId="2" borderId="0" xfId="2" applyBorder="1" applyAlignment="1">
      <alignment horizontal="left"/>
    </xf>
    <xf numFmtId="164" fontId="0" fillId="0" borderId="0" xfId="1" applyNumberFormat="1" applyFont="1"/>
    <xf numFmtId="43" fontId="0" fillId="0" borderId="0" xfId="1" applyNumberFormat="1" applyFont="1"/>
    <xf numFmtId="43" fontId="0" fillId="0" borderId="0" xfId="0" applyNumberFormat="1"/>
    <xf numFmtId="164" fontId="2" fillId="2" borderId="1" xfId="1" applyNumberFormat="1" applyFont="1" applyFill="1" applyBorder="1"/>
    <xf numFmtId="0" fontId="2" fillId="2" borderId="1" xfId="2" applyAlignment="1">
      <alignment wrapText="1"/>
    </xf>
    <xf numFmtId="164" fontId="2" fillId="2" borderId="1" xfId="2" applyNumberFormat="1"/>
    <xf numFmtId="3" fontId="2" fillId="2" borderId="1" xfId="1" applyNumberFormat="1" applyFont="1" applyFill="1" applyBorder="1"/>
    <xf numFmtId="0" fontId="0" fillId="0" borderId="0" xfId="0" applyAlignment="1">
      <alignment horizontal="center"/>
    </xf>
    <xf numFmtId="166" fontId="2" fillId="2" borderId="1" xfId="1" applyNumberFormat="1" applyFont="1" applyFill="1" applyBorder="1"/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zoomScale="60" zoomScaleNormal="100" workbookViewId="0">
      <selection activeCell="A39" sqref="A39:E44"/>
    </sheetView>
  </sheetViews>
  <sheetFormatPr defaultRowHeight="15" x14ac:dyDescent="0.25"/>
  <cols>
    <col min="1" max="1" width="21.7109375" bestFit="1" customWidth="1"/>
    <col min="2" max="2" width="18.140625" customWidth="1"/>
    <col min="3" max="3" width="17.42578125" customWidth="1"/>
    <col min="4" max="4" width="20.28515625" customWidth="1"/>
    <col min="5" max="5" width="19.28515625" customWidth="1"/>
    <col min="6" max="6" width="21.85546875" customWidth="1"/>
    <col min="7" max="7" width="22.42578125" customWidth="1"/>
    <col min="8" max="8" width="21.85546875" customWidth="1"/>
    <col min="9" max="9" width="20.85546875" customWidth="1"/>
  </cols>
  <sheetData>
    <row r="1" spans="1:9" x14ac:dyDescent="0.25">
      <c r="A1" s="5" t="s">
        <v>27</v>
      </c>
      <c r="B1" s="5"/>
      <c r="C1" s="5"/>
      <c r="D1" s="5"/>
      <c r="E1" s="5"/>
    </row>
    <row r="2" spans="1:9" x14ac:dyDescent="0.25">
      <c r="A2" s="6" t="s">
        <v>26</v>
      </c>
      <c r="B2" s="7"/>
      <c r="C2" s="7"/>
      <c r="D2" s="7"/>
      <c r="E2" s="7"/>
    </row>
    <row r="5" spans="1:9" ht="61.5" customHeight="1" x14ac:dyDescent="0.25">
      <c r="B5" s="4" t="s">
        <v>8</v>
      </c>
      <c r="C5" s="4" t="s">
        <v>9</v>
      </c>
      <c r="D5" s="3" t="s">
        <v>28</v>
      </c>
      <c r="E5" s="3" t="s">
        <v>30</v>
      </c>
      <c r="F5" s="3" t="s">
        <v>29</v>
      </c>
      <c r="G5" s="12" t="s">
        <v>35</v>
      </c>
      <c r="H5" s="3" t="s">
        <v>31</v>
      </c>
      <c r="I5" s="3" t="s">
        <v>32</v>
      </c>
    </row>
    <row r="6" spans="1:9" x14ac:dyDescent="0.25">
      <c r="A6" t="s">
        <v>0</v>
      </c>
      <c r="B6">
        <v>15939</v>
      </c>
      <c r="C6" s="8">
        <v>14544</v>
      </c>
      <c r="D6" s="9">
        <v>0</v>
      </c>
      <c r="E6" s="9">
        <v>0</v>
      </c>
      <c r="F6" s="9">
        <v>1.6</v>
      </c>
      <c r="G6" s="13">
        <f>SUM(E6:F6)*10^6</f>
        <v>1600000</v>
      </c>
      <c r="H6" s="8">
        <v>1150</v>
      </c>
      <c r="I6" s="1"/>
    </row>
    <row r="7" spans="1:9" x14ac:dyDescent="0.25">
      <c r="A7" t="s">
        <v>1</v>
      </c>
      <c r="B7">
        <v>16034</v>
      </c>
      <c r="C7" s="8">
        <v>14631</v>
      </c>
      <c r="D7" s="9">
        <v>0</v>
      </c>
      <c r="E7" s="9">
        <v>0</v>
      </c>
      <c r="F7" s="9">
        <v>1.61</v>
      </c>
      <c r="G7" s="13">
        <f t="shared" ref="G7:G13" si="0">SUM(E7:F7)*10^6</f>
        <v>1610000</v>
      </c>
      <c r="H7" s="8">
        <v>1148</v>
      </c>
      <c r="I7" s="1"/>
    </row>
    <row r="8" spans="1:9" x14ac:dyDescent="0.25">
      <c r="A8" t="s">
        <v>2</v>
      </c>
      <c r="B8">
        <v>15939</v>
      </c>
      <c r="C8" s="8">
        <v>9770</v>
      </c>
      <c r="D8" s="9">
        <v>154.79</v>
      </c>
      <c r="E8" s="9">
        <v>23.76</v>
      </c>
      <c r="F8" s="10">
        <v>14.91</v>
      </c>
      <c r="G8" s="13">
        <f t="shared" si="0"/>
        <v>38670000</v>
      </c>
      <c r="H8" s="8">
        <v>6269</v>
      </c>
      <c r="I8">
        <v>7764</v>
      </c>
    </row>
    <row r="9" spans="1:9" x14ac:dyDescent="0.25">
      <c r="A9" t="s">
        <v>3</v>
      </c>
      <c r="B9">
        <v>16034</v>
      </c>
      <c r="C9" s="8">
        <v>9807</v>
      </c>
      <c r="D9" s="9">
        <v>154.79</v>
      </c>
      <c r="E9" s="9">
        <v>23.76</v>
      </c>
      <c r="F9" s="10">
        <v>14.91</v>
      </c>
      <c r="G9" s="13">
        <f t="shared" si="0"/>
        <v>38670000</v>
      </c>
      <c r="H9" s="8">
        <v>6211</v>
      </c>
      <c r="I9">
        <v>7683</v>
      </c>
    </row>
    <row r="10" spans="1:9" x14ac:dyDescent="0.25">
      <c r="A10" t="s">
        <v>4</v>
      </c>
      <c r="B10">
        <v>15939</v>
      </c>
      <c r="C10" s="8">
        <v>4187</v>
      </c>
      <c r="D10" s="9">
        <v>321.42</v>
      </c>
      <c r="E10" s="9">
        <v>49.34</v>
      </c>
      <c r="F10" s="10">
        <v>26.19</v>
      </c>
      <c r="G10" s="13">
        <f t="shared" si="0"/>
        <v>75530000</v>
      </c>
      <c r="H10" s="8">
        <v>6427</v>
      </c>
      <c r="I10">
        <v>7137</v>
      </c>
    </row>
    <row r="11" spans="1:9" x14ac:dyDescent="0.25">
      <c r="A11" t="s">
        <v>5</v>
      </c>
      <c r="B11">
        <v>16034</v>
      </c>
      <c r="C11" s="8">
        <v>4203</v>
      </c>
      <c r="D11" s="9">
        <v>321.42</v>
      </c>
      <c r="E11" s="9">
        <v>49.34</v>
      </c>
      <c r="F11" s="10">
        <v>26.19</v>
      </c>
      <c r="G11" s="13">
        <f t="shared" si="0"/>
        <v>75530000</v>
      </c>
      <c r="H11" s="8">
        <v>6384</v>
      </c>
      <c r="I11">
        <v>7088</v>
      </c>
    </row>
    <row r="12" spans="1:9" x14ac:dyDescent="0.25">
      <c r="A12" t="s">
        <v>6</v>
      </c>
      <c r="B12">
        <v>15939</v>
      </c>
      <c r="C12" s="8">
        <v>1675</v>
      </c>
      <c r="D12" s="9">
        <v>364.83</v>
      </c>
      <c r="E12" s="9">
        <v>67.709999999999994</v>
      </c>
      <c r="F12" s="10">
        <v>9.6</v>
      </c>
      <c r="G12" s="13">
        <f t="shared" si="0"/>
        <v>77309999.999999985</v>
      </c>
      <c r="H12" s="8">
        <v>5420</v>
      </c>
      <c r="I12">
        <v>5883</v>
      </c>
    </row>
    <row r="13" spans="1:9" x14ac:dyDescent="0.25">
      <c r="A13" t="s">
        <v>7</v>
      </c>
      <c r="B13">
        <v>16034</v>
      </c>
      <c r="C13" s="8">
        <v>1681</v>
      </c>
      <c r="D13" s="9">
        <v>364.83</v>
      </c>
      <c r="E13" s="9">
        <v>67.709999999999994</v>
      </c>
      <c r="F13" s="10">
        <v>9.6</v>
      </c>
      <c r="G13" s="13">
        <f t="shared" si="0"/>
        <v>77309999.999999985</v>
      </c>
      <c r="H13" s="8">
        <v>5387</v>
      </c>
      <c r="I13">
        <v>5846</v>
      </c>
    </row>
    <row r="19" spans="1:9" x14ac:dyDescent="0.25">
      <c r="B19" s="2" t="s">
        <v>10</v>
      </c>
      <c r="C19" t="s">
        <v>33</v>
      </c>
    </row>
    <row r="20" spans="1:9" x14ac:dyDescent="0.25">
      <c r="A20" t="s">
        <v>11</v>
      </c>
      <c r="B20" s="11">
        <f>AVERAGE(H6:H7)</f>
        <v>1149</v>
      </c>
      <c r="C20" s="11"/>
    </row>
    <row r="21" spans="1:9" x14ac:dyDescent="0.25">
      <c r="A21" t="s">
        <v>12</v>
      </c>
      <c r="B21" s="11">
        <f>AVERAGE(H8:H9)</f>
        <v>6240</v>
      </c>
      <c r="C21" s="11">
        <f>AVERAGE(I8:I9)</f>
        <v>7723.5</v>
      </c>
    </row>
    <row r="22" spans="1:9" x14ac:dyDescent="0.25">
      <c r="A22" t="s">
        <v>13</v>
      </c>
      <c r="B22" s="11">
        <f>AVERAGE(H10:H11)</f>
        <v>6405.5</v>
      </c>
      <c r="C22" s="11">
        <f>AVERAGE(I10:I11)</f>
        <v>7112.5</v>
      </c>
    </row>
    <row r="23" spans="1:9" x14ac:dyDescent="0.25">
      <c r="A23" t="s">
        <v>14</v>
      </c>
      <c r="B23" s="11">
        <f>AVERAGE(H12:H13)</f>
        <v>5403.5</v>
      </c>
      <c r="C23" s="11">
        <f>AVERAGE(I12:I13)</f>
        <v>5864.5</v>
      </c>
    </row>
    <row r="25" spans="1:9" x14ac:dyDescent="0.25">
      <c r="A25" t="s">
        <v>22</v>
      </c>
      <c r="B25" s="15" t="s">
        <v>24</v>
      </c>
      <c r="C25" s="15"/>
      <c r="D25" s="15"/>
      <c r="E25" s="15"/>
      <c r="F25" s="15" t="s">
        <v>25</v>
      </c>
      <c r="G25" s="15"/>
      <c r="H25" s="15"/>
      <c r="I25" s="15"/>
    </row>
    <row r="26" spans="1:9" x14ac:dyDescent="0.25">
      <c r="A26" t="s">
        <v>16</v>
      </c>
      <c r="B26" t="s">
        <v>15</v>
      </c>
      <c r="C26" t="s">
        <v>17</v>
      </c>
      <c r="D26" t="s">
        <v>18</v>
      </c>
      <c r="E26" t="s">
        <v>19</v>
      </c>
      <c r="F26" t="s">
        <v>15</v>
      </c>
      <c r="G26" t="s">
        <v>17</v>
      </c>
      <c r="H26" t="s">
        <v>18</v>
      </c>
      <c r="I26" t="s">
        <v>19</v>
      </c>
    </row>
    <row r="27" spans="1:9" x14ac:dyDescent="0.25">
      <c r="A27" t="s">
        <v>21</v>
      </c>
      <c r="B27">
        <v>0.129</v>
      </c>
      <c r="C27">
        <v>0.14299999999999999</v>
      </c>
      <c r="D27">
        <v>0.16700000000000001</v>
      </c>
      <c r="E27">
        <v>0.115</v>
      </c>
      <c r="F27" s="14">
        <f>$G$6/B27</f>
        <v>12403100.775193797</v>
      </c>
      <c r="G27" s="14">
        <f>$G$6/C27</f>
        <v>11188811.18881119</v>
      </c>
      <c r="H27" s="14">
        <f>$G$6/D27</f>
        <v>9580838.3233532924</v>
      </c>
      <c r="I27" s="14">
        <f>$G$6/E27</f>
        <v>13913043.478260869</v>
      </c>
    </row>
    <row r="28" spans="1:9" x14ac:dyDescent="0.25">
      <c r="A28" t="s">
        <v>12</v>
      </c>
      <c r="B28">
        <v>0.308</v>
      </c>
      <c r="C28">
        <v>0.375</v>
      </c>
      <c r="D28">
        <v>0.34100000000000003</v>
      </c>
      <c r="E28">
        <v>0.33300000000000002</v>
      </c>
      <c r="F28" s="14">
        <f>$G$8/B28</f>
        <v>125551948.05194806</v>
      </c>
      <c r="G28" s="14">
        <f>$G$8/C28</f>
        <v>103120000</v>
      </c>
      <c r="H28" s="14">
        <f>$G$8/D28</f>
        <v>113401759.53079177</v>
      </c>
      <c r="I28" s="14">
        <f>$G$8/E28</f>
        <v>116126126.12612613</v>
      </c>
    </row>
    <row r="29" spans="1:9" x14ac:dyDescent="0.25">
      <c r="A29" t="s">
        <v>13</v>
      </c>
      <c r="B29">
        <v>0.49199999999999999</v>
      </c>
      <c r="C29">
        <v>0.55500000000000005</v>
      </c>
      <c r="D29">
        <v>0.46700000000000003</v>
      </c>
      <c r="E29">
        <v>0.436</v>
      </c>
      <c r="F29" s="14">
        <f>$G$10/B29</f>
        <v>153516260.16260162</v>
      </c>
      <c r="G29" s="14">
        <f>$G$10/C29</f>
        <v>136090090.09009007</v>
      </c>
      <c r="H29" s="14">
        <f>$G$10/D29</f>
        <v>161734475.37473232</v>
      </c>
      <c r="I29" s="14">
        <f>$G$10/E29</f>
        <v>173233944.95412844</v>
      </c>
    </row>
    <row r="30" spans="1:9" x14ac:dyDescent="0.25">
      <c r="A30" t="s">
        <v>20</v>
      </c>
      <c r="B30">
        <v>0.60299999999999998</v>
      </c>
      <c r="C30">
        <v>0.64200000000000002</v>
      </c>
      <c r="D30">
        <v>0.52500000000000002</v>
      </c>
      <c r="E30">
        <v>0.504</v>
      </c>
      <c r="F30" s="14">
        <f>$G$12/B30</f>
        <v>128208955.22388057</v>
      </c>
      <c r="G30" s="14">
        <f>$G$12/C30</f>
        <v>120420560.74766353</v>
      </c>
      <c r="H30" s="14">
        <f>$G$12/D30</f>
        <v>147257142.85714284</v>
      </c>
      <c r="I30" s="14">
        <f>$G$12/E30</f>
        <v>153392857.1428571</v>
      </c>
    </row>
    <row r="32" spans="1:9" x14ac:dyDescent="0.25">
      <c r="A32" t="s">
        <v>23</v>
      </c>
      <c r="B32" s="15" t="s">
        <v>24</v>
      </c>
      <c r="C32" s="15"/>
      <c r="D32" s="15"/>
      <c r="E32" s="15"/>
      <c r="F32" s="15" t="s">
        <v>25</v>
      </c>
      <c r="G32" s="15"/>
      <c r="H32" s="15"/>
      <c r="I32" s="15"/>
    </row>
    <row r="33" spans="1:9" x14ac:dyDescent="0.25">
      <c r="A33" t="s">
        <v>16</v>
      </c>
      <c r="B33" t="s">
        <v>15</v>
      </c>
      <c r="C33" t="s">
        <v>17</v>
      </c>
      <c r="D33" t="s">
        <v>18</v>
      </c>
      <c r="E33" t="s">
        <v>19</v>
      </c>
      <c r="F33" t="s">
        <v>15</v>
      </c>
      <c r="G33" t="s">
        <v>17</v>
      </c>
      <c r="H33" t="s">
        <v>18</v>
      </c>
      <c r="I33" t="s">
        <v>19</v>
      </c>
    </row>
    <row r="34" spans="1:9" x14ac:dyDescent="0.25">
      <c r="A34" t="s">
        <v>21</v>
      </c>
      <c r="B34">
        <v>9.7000000000000003E-2</v>
      </c>
      <c r="C34">
        <v>0.127</v>
      </c>
      <c r="D34">
        <v>0.13700000000000001</v>
      </c>
      <c r="E34">
        <v>0.122</v>
      </c>
      <c r="F34" s="11">
        <f>$G$7/B34</f>
        <v>16597938.144329896</v>
      </c>
      <c r="G34" s="11">
        <f>$G$7/C34</f>
        <v>12677165.354330709</v>
      </c>
      <c r="H34" s="11">
        <f>$G$7/D34</f>
        <v>11751824.817518247</v>
      </c>
      <c r="I34" s="11">
        <f>$G$7/E34</f>
        <v>13196721.311475409</v>
      </c>
    </row>
    <row r="35" spans="1:9" x14ac:dyDescent="0.25">
      <c r="A35" t="s">
        <v>12</v>
      </c>
      <c r="B35">
        <v>0.27400000000000002</v>
      </c>
      <c r="C35">
        <v>0.35899999999999999</v>
      </c>
      <c r="D35">
        <v>0.30299999999999999</v>
      </c>
      <c r="E35">
        <v>0.33300000000000002</v>
      </c>
      <c r="F35" s="11">
        <f>$G$9/B35</f>
        <v>141131386.86131385</v>
      </c>
      <c r="G35" s="11">
        <f>$G$9/C35</f>
        <v>107715877.43732591</v>
      </c>
      <c r="H35" s="11">
        <f>$G$9/D35</f>
        <v>127623762.37623763</v>
      </c>
      <c r="I35" s="11">
        <f>$G$9/E35</f>
        <v>116126126.12612613</v>
      </c>
    </row>
    <row r="36" spans="1:9" x14ac:dyDescent="0.25">
      <c r="A36" t="s">
        <v>13</v>
      </c>
      <c r="B36">
        <v>0.46</v>
      </c>
      <c r="C36">
        <v>0.53100000000000003</v>
      </c>
      <c r="D36">
        <v>0.42899999999999999</v>
      </c>
      <c r="E36">
        <v>0.435</v>
      </c>
      <c r="F36" s="11">
        <f>$G$11/B36</f>
        <v>164195652.17391303</v>
      </c>
      <c r="G36" s="11">
        <f>$G$11/C36</f>
        <v>142241054.61393598</v>
      </c>
      <c r="H36" s="11">
        <f>$G$11/D36</f>
        <v>176060606.06060606</v>
      </c>
      <c r="I36" s="11">
        <f>$G$11/E36</f>
        <v>173632183.90804598</v>
      </c>
    </row>
    <row r="37" spans="1:9" x14ac:dyDescent="0.25">
      <c r="A37" t="s">
        <v>20</v>
      </c>
      <c r="B37">
        <v>0.57399999999999995</v>
      </c>
      <c r="C37">
        <v>0.63200000000000001</v>
      </c>
      <c r="D37">
        <v>0.48599999999999999</v>
      </c>
      <c r="E37">
        <v>0.501</v>
      </c>
      <c r="F37" s="11">
        <f>$G$13/B37</f>
        <v>134686411.14982578</v>
      </c>
      <c r="G37" s="11">
        <f>$G$13/C37</f>
        <v>122325949.36708859</v>
      </c>
      <c r="H37" s="11">
        <f>$G$13/D37</f>
        <v>159074074.07407406</v>
      </c>
      <c r="I37" s="11">
        <f>$G$13/E37</f>
        <v>154311377.24550894</v>
      </c>
    </row>
    <row r="39" spans="1:9" x14ac:dyDescent="0.25">
      <c r="B39" t="s">
        <v>36</v>
      </c>
    </row>
    <row r="40" spans="1:9" x14ac:dyDescent="0.25">
      <c r="B40" t="s">
        <v>15</v>
      </c>
      <c r="C40" t="s">
        <v>17</v>
      </c>
      <c r="D40" t="s">
        <v>18</v>
      </c>
      <c r="E40" t="s">
        <v>19</v>
      </c>
    </row>
    <row r="41" spans="1:9" x14ac:dyDescent="0.25">
      <c r="A41" t="s">
        <v>21</v>
      </c>
      <c r="B41" s="16">
        <f>SUM(B27,B34)/2</f>
        <v>0.113</v>
      </c>
      <c r="C41" s="16">
        <f t="shared" ref="C41:E41" si="1">SUM(C27,C34)/2</f>
        <v>0.13500000000000001</v>
      </c>
      <c r="D41" s="16">
        <f t="shared" si="1"/>
        <v>0.15200000000000002</v>
      </c>
      <c r="E41" s="16">
        <f t="shared" si="1"/>
        <v>0.11849999999999999</v>
      </c>
    </row>
    <row r="42" spans="1:9" x14ac:dyDescent="0.25">
      <c r="A42" t="s">
        <v>12</v>
      </c>
      <c r="B42" s="16">
        <f t="shared" ref="B42:E44" si="2">SUM(B28,B35)/2</f>
        <v>0.29100000000000004</v>
      </c>
      <c r="C42" s="16">
        <f t="shared" si="2"/>
        <v>0.36699999999999999</v>
      </c>
      <c r="D42" s="16">
        <f t="shared" si="2"/>
        <v>0.32200000000000001</v>
      </c>
      <c r="E42" s="16">
        <f t="shared" si="2"/>
        <v>0.33300000000000002</v>
      </c>
    </row>
    <row r="43" spans="1:9" x14ac:dyDescent="0.25">
      <c r="A43" t="s">
        <v>13</v>
      </c>
      <c r="B43" s="16">
        <f t="shared" si="2"/>
        <v>0.47599999999999998</v>
      </c>
      <c r="C43" s="16">
        <f t="shared" si="2"/>
        <v>0.54300000000000004</v>
      </c>
      <c r="D43" s="16">
        <f t="shared" si="2"/>
        <v>0.44800000000000001</v>
      </c>
      <c r="E43" s="16">
        <f t="shared" si="2"/>
        <v>0.4355</v>
      </c>
    </row>
    <row r="44" spans="1:9" x14ac:dyDescent="0.25">
      <c r="A44" t="s">
        <v>20</v>
      </c>
      <c r="B44" s="16">
        <f t="shared" si="2"/>
        <v>0.58850000000000002</v>
      </c>
      <c r="C44" s="16">
        <f t="shared" si="2"/>
        <v>0.63700000000000001</v>
      </c>
      <c r="D44" s="16">
        <f t="shared" si="2"/>
        <v>0.50550000000000006</v>
      </c>
      <c r="E44" s="16">
        <f t="shared" si="2"/>
        <v>0.50249999999999995</v>
      </c>
    </row>
    <row r="46" spans="1:9" x14ac:dyDescent="0.25">
      <c r="B46" t="s">
        <v>34</v>
      </c>
    </row>
    <row r="47" spans="1:9" x14ac:dyDescent="0.25">
      <c r="B47" t="s">
        <v>15</v>
      </c>
      <c r="C47" t="s">
        <v>17</v>
      </c>
      <c r="D47" t="s">
        <v>18</v>
      </c>
      <c r="E47" t="s">
        <v>19</v>
      </c>
    </row>
    <row r="48" spans="1:9" x14ac:dyDescent="0.25">
      <c r="A48" t="s">
        <v>21</v>
      </c>
      <c r="B48" s="11">
        <f>AVERAGE(F27,F34)</f>
        <v>14500519.459761847</v>
      </c>
      <c r="C48" s="11">
        <f t="shared" ref="C48:D48" si="3">AVERAGE(G27,G34)</f>
        <v>11932988.271570951</v>
      </c>
      <c r="D48" s="11">
        <f t="shared" si="3"/>
        <v>10666331.57043577</v>
      </c>
      <c r="E48" s="11">
        <f>AVERAGE(I27,I34)</f>
        <v>13554882.394868139</v>
      </c>
    </row>
    <row r="49" spans="1:5" x14ac:dyDescent="0.25">
      <c r="A49" t="s">
        <v>12</v>
      </c>
      <c r="B49" s="11">
        <f t="shared" ref="B49:B51" si="4">AVERAGE(F28,F35)</f>
        <v>133341667.45663095</v>
      </c>
      <c r="C49" s="11">
        <f t="shared" ref="C49:C51" si="5">AVERAGE(G28,G35)</f>
        <v>105417938.71866295</v>
      </c>
      <c r="D49" s="11">
        <f t="shared" ref="D49:D51" si="6">AVERAGE(H28,H35)</f>
        <v>120512760.9535147</v>
      </c>
      <c r="E49" s="11">
        <f t="shared" ref="E49:E51" si="7">AVERAGE(I28,I35)</f>
        <v>116126126.12612613</v>
      </c>
    </row>
    <row r="50" spans="1:5" x14ac:dyDescent="0.25">
      <c r="A50" t="s">
        <v>13</v>
      </c>
      <c r="B50" s="11">
        <f t="shared" si="4"/>
        <v>158855956.16825733</v>
      </c>
      <c r="C50" s="11">
        <f t="shared" si="5"/>
        <v>139165572.35201302</v>
      </c>
      <c r="D50" s="11">
        <f t="shared" si="6"/>
        <v>168897540.71766919</v>
      </c>
      <c r="E50" s="11">
        <f t="shared" si="7"/>
        <v>173433064.4310872</v>
      </c>
    </row>
    <row r="51" spans="1:5" x14ac:dyDescent="0.25">
      <c r="A51" t="s">
        <v>20</v>
      </c>
      <c r="B51" s="11">
        <f t="shared" si="4"/>
        <v>131447683.18685317</v>
      </c>
      <c r="C51" s="11">
        <f t="shared" si="5"/>
        <v>121373255.05737606</v>
      </c>
      <c r="D51" s="11">
        <f t="shared" si="6"/>
        <v>153165608.46560845</v>
      </c>
      <c r="E51" s="11">
        <f t="shared" si="7"/>
        <v>153852117.19418302</v>
      </c>
    </row>
  </sheetData>
  <mergeCells count="4">
    <mergeCell ref="B25:E25"/>
    <mergeCell ref="B32:E32"/>
    <mergeCell ref="F25:I25"/>
    <mergeCell ref="F32:I32"/>
  </mergeCells>
  <pageMargins left="0.7" right="0.7" top="0.75" bottom="0.75" header="0.3" footer="0.3"/>
  <pageSetup scale="49" orientation="landscape" r:id="rId1"/>
  <colBreaks count="1" manualBreakCount="1">
    <brk id="9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WB Calcs</vt:lpstr>
      <vt:lpstr>Sheet3</vt:lpstr>
      <vt:lpstr>'WB Calcs'!Print_Area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Treece</dc:creator>
  <cp:lastModifiedBy>Tricia Treece</cp:lastModifiedBy>
  <dcterms:created xsi:type="dcterms:W3CDTF">2017-10-09T15:20:25Z</dcterms:created>
  <dcterms:modified xsi:type="dcterms:W3CDTF">2018-04-16T21:31:28Z</dcterms:modified>
</cp:coreProperties>
</file>